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20" sheetId="1" r:id="rId1"/>
  </sheets>
  <definedNames>
    <definedName name="_xlnm.Print_Area" localSheetId="0">'2020'!$A$1:$G$87</definedName>
  </definedNames>
  <calcPr fullCalcOnLoad="1"/>
</workbook>
</file>

<file path=xl/sharedStrings.xml><?xml version="1.0" encoding="utf-8"?>
<sst xmlns="http://schemas.openxmlformats.org/spreadsheetml/2006/main" count="92" uniqueCount="89">
  <si>
    <t>( тыс.руб.)</t>
  </si>
  <si>
    <t>Код бюджетной классификации</t>
  </si>
  <si>
    <t>Доходный источник</t>
  </si>
  <si>
    <t xml:space="preserve">Сумма </t>
  </si>
  <si>
    <t>НАЛОГОВЫЕ ДОХОДЫ</t>
  </si>
  <si>
    <t>Налог на доходы физических лиц с доходов, полученных  физическими лицами в соответствии  со статьей 228 Налогового Кодекса Российской Федерации</t>
  </si>
  <si>
    <t>Единый налог, взимаемый в связи с применением упрощенной системы налогообложения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</si>
  <si>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</si>
  <si>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</si>
  <si>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</si>
  <si>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</si>
  <si>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</si>
  <si>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</si>
  <si>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</si>
  <si>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</si>
  <si>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</si>
  <si>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</si>
  <si>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 xml:space="preserve"> ВСЕГО  ДОХОДОВ</t>
  </si>
  <si>
    <t>1 03 00000 00 0000 000</t>
  </si>
  <si>
    <t xml:space="preserve"> 1 01 02030 01 0000 110</t>
  </si>
  <si>
    <t xml:space="preserve"> 1 01 02020 01 0000 110</t>
  </si>
  <si>
    <t xml:space="preserve"> 1 01 02010 01 0000 110 </t>
  </si>
  <si>
    <t xml:space="preserve"> 1 01 02000 01 0000 110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</si>
  <si>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</si>
  <si>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</si>
  <si>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</si>
  <si>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</si>
  <si>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</si>
  <si>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1 03 02000 01 0000 000</t>
  </si>
  <si>
    <t>1 03 02240 01 0000 110</t>
  </si>
  <si>
    <t>1 03 02250 01 0000 110</t>
  </si>
  <si>
    <t xml:space="preserve"> 1 05 00000 00 0000 110</t>
  </si>
  <si>
    <t xml:space="preserve"> 1 05 01011 01 0000 110</t>
  </si>
  <si>
    <t xml:space="preserve"> 1 05 01021 01 0000 110</t>
  </si>
  <si>
    <t xml:space="preserve"> 1 05 02000 02 0000 110</t>
  </si>
  <si>
    <t xml:space="preserve"> 1 05 03000 01 0000 110</t>
  </si>
  <si>
    <t xml:space="preserve">Налог на доходы физических лиц с доходов, источником которых является  налоговый агент, за исключением доходов, в отношении которых исчисление и уплата налога осуществляется в соответствии  со статьями 227,227.1 и 228 Налогового Кодекса Российской Федерации. </t>
  </si>
  <si>
    <t>Налог на доходы физических лиц с доходов,  полученных от осуществления деятельности физическими лицами, зарегистрированными в качестве 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</si>
  <si>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</si>
  <si>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1 06 00000 00 0000 110</t>
  </si>
  <si>
    <t>1 06 01000 00 0000 110</t>
  </si>
  <si>
    <t>Налог на имущество физических лиц</t>
  </si>
  <si>
    <t>1 06 02000 00 0000 110</t>
  </si>
  <si>
    <t>Налог на имущество организаций</t>
  </si>
  <si>
    <t xml:space="preserve"> 1 08 00000 00 0000 110</t>
  </si>
  <si>
    <t xml:space="preserve"> 1 08 03010  01 0000 110</t>
  </si>
  <si>
    <t>1 06 06000  00 0000 110</t>
  </si>
  <si>
    <t>Земельный налог</t>
  </si>
  <si>
    <t>1 06 06030 00 0000 110</t>
  </si>
  <si>
    <t>1 06 06040 00 0000 110</t>
  </si>
  <si>
    <t>Земельный налог с физических лиц</t>
  </si>
  <si>
    <t>Налог на доходы физических лиц</t>
  </si>
  <si>
    <t>Государственная пошлина и сборы</t>
  </si>
  <si>
    <t>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</si>
  <si>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</si>
  <si>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</si>
  <si>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</si>
  <si>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 xml:space="preserve"> 1 11 05024 04 0000 120</t>
  </si>
  <si>
    <t xml:space="preserve"> 1 12 00000 00 0000 000</t>
  </si>
  <si>
    <t xml:space="preserve"> 1 12 01000 01 0000 120 </t>
  </si>
  <si>
    <t xml:space="preserve"> 1 14 00000 00 0000 000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</si>
  <si>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</si>
  <si>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</si>
  <si>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</si>
  <si>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1 14 06024 04 0000 430</t>
  </si>
  <si>
    <t xml:space="preserve"> 1 16 00000 00 0000 000</t>
  </si>
  <si>
    <t>1 17 00000 00 0000 000</t>
  </si>
  <si>
    <t>Прочие неналоговые доходы</t>
  </si>
  <si>
    <t>Штрафы, санкции, возмещение ущерба</t>
  </si>
  <si>
    <t xml:space="preserve">Земельный налог с организаций </t>
  </si>
  <si>
    <t>Изменения</t>
  </si>
  <si>
    <t>Изменения (август)</t>
  </si>
  <si>
    <t>Сумма</t>
  </si>
  <si>
    <t>Налог, взимаемый в связи с применением патентной системы налогообложения</t>
  </si>
  <si>
    <t>1 05 04000 02 0000 110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</si>
  <si>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</si>
  <si>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</si>
  <si>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</si>
  <si>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</si>
  <si>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</si>
  <si>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</si>
  <si>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1 05 01000 00 0000 110</t>
  </si>
  <si>
    <t>Уточненные назначения</t>
  </si>
  <si>
    <t>Налоги на имущество</t>
  </si>
  <si>
    <t>Налоги на совокупный доход</t>
  </si>
  <si>
    <t>Налоговые и неналоговые доходы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"Зеленоградский  городской округ" Калининградской области</t>
  </si>
  <si>
    <t>на 2020 год</t>
  </si>
  <si>
    <r>
      <rPr>
        <b/>
        <sz val="10"/>
        <rFont val="Arial"/>
        <family val="2"/>
      </rPr>
      <t xml:space="preserve">Приложение №1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окружного Совета депутатов МО "Зеленоградский городской округ" Калининградской области  "О бюджете муниципального образования "Зеленоградский городской округ" Калининградской области на 2020 год и на плановый период 2021 и 2022 годов"                                                                                                    от "18" декабря 2019 г.№352</t>
    </r>
  </si>
  <si>
    <r>
      <rPr>
        <b/>
        <sz val="10"/>
        <rFont val="Arial"/>
        <family val="2"/>
      </rPr>
      <t>Приложение №1</t>
    </r>
    <r>
      <rPr>
        <sz val="10"/>
        <rFont val="Arial"/>
        <family val="2"/>
      </rPr>
      <t xml:space="preserve">
   к решению окружного Совета депутатов  
  Зеленоградского городского округа    
"О внесении изменений  в решение окружного Совета   депутатов муниципального образования "Зеленоградский городской округ" Калининградской области  от 18 декабря  2019 года №352 "О бюджете муниципального образования "Зеленоградский городской округ" Калининградской области на 2020 год  и  на плановый период  2021 и 2022 годов"                                                                                                                                                                 от 19 августа  2020 года №397 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</si>
</sst>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?"/>
    <numFmt numFmtId="190" formatCode="000000"/>
    <numFmt numFmtId="191" formatCode="#,##0.000"/>
    <numFmt numFmtId="192" formatCode="#,##0.0"/>
  </numFmts>
  <fonts count="48">
    <font>
      <sz val="10"/>
      <name val="Arial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.5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.5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 applyProtection="1">
      <alignment horizontal="left" vertical="center" wrapText="1"/>
      <protection locked="0"/>
    </xf>
    <xf numFmtId="189" fontId="7" fillId="0" borderId="10" xfId="0" applyNumberFormat="1" applyFont="1" applyBorder="1" applyAlignment="1">
      <alignment vertical="center" wrapText="1"/>
    </xf>
    <xf numFmtId="18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88" fontId="5" fillId="0" borderId="10" xfId="0" applyNumberFormat="1" applyFont="1" applyBorder="1" applyAlignment="1">
      <alignment horizontal="right" vertical="center" wrapText="1"/>
    </xf>
    <xf numFmtId="188" fontId="3" fillId="0" borderId="10" xfId="60" applyNumberFormat="1" applyFont="1" applyBorder="1" applyAlignment="1">
      <alignment horizontal="right" vertical="center"/>
    </xf>
    <xf numFmtId="188" fontId="7" fillId="0" borderId="10" xfId="60" applyNumberFormat="1" applyFont="1" applyBorder="1" applyAlignment="1">
      <alignment horizontal="right" vertical="center"/>
    </xf>
    <xf numFmtId="188" fontId="5" fillId="0" borderId="10" xfId="60" applyNumberFormat="1" applyFont="1" applyBorder="1" applyAlignment="1">
      <alignment horizontal="right" vertical="center"/>
    </xf>
    <xf numFmtId="188" fontId="5" fillId="0" borderId="10" xfId="0" applyNumberFormat="1" applyFont="1" applyBorder="1" applyAlignment="1">
      <alignment horizontal="right" vertical="center"/>
    </xf>
    <xf numFmtId="188" fontId="7" fillId="0" borderId="10" xfId="6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 wrapText="1"/>
    </xf>
    <xf numFmtId="188" fontId="7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88" fontId="7" fillId="0" borderId="10" xfId="6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2" fontId="3" fillId="0" borderId="10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4" fontId="7" fillId="0" borderId="10" xfId="6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 wrapText="1"/>
    </xf>
    <xf numFmtId="4" fontId="3" fillId="0" borderId="10" xfId="60" applyNumberFormat="1" applyFont="1" applyBorder="1" applyAlignment="1">
      <alignment horizontal="right" vertical="center"/>
    </xf>
    <xf numFmtId="4" fontId="5" fillId="0" borderId="10" xfId="6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0" xfId="60" applyNumberFormat="1" applyFont="1" applyFill="1" applyBorder="1" applyAlignment="1">
      <alignment horizontal="right" vertical="center"/>
    </xf>
    <xf numFmtId="4" fontId="7" fillId="0" borderId="10" xfId="6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SheetLayoutView="50" zoomScalePageLayoutView="0" workbookViewId="0" topLeftCell="A1">
      <selection activeCell="K3" sqref="K3"/>
    </sheetView>
  </sheetViews>
  <sheetFormatPr defaultColWidth="9.140625" defaultRowHeight="12.75"/>
  <cols>
    <col min="1" max="1" width="29.421875" style="0" customWidth="1"/>
    <col min="2" max="2" width="41.57421875" style="0" customWidth="1"/>
    <col min="3" max="3" width="14.8515625" style="20" hidden="1" customWidth="1"/>
    <col min="4" max="4" width="14.140625" style="20" hidden="1" customWidth="1"/>
    <col min="5" max="5" width="14.7109375" style="36" hidden="1" customWidth="1"/>
    <col min="6" max="6" width="12.140625" style="0" hidden="1" customWidth="1"/>
    <col min="7" max="8" width="16.7109375" style="0" hidden="1" customWidth="1"/>
    <col min="9" max="9" width="16.7109375" style="0" customWidth="1"/>
    <col min="10" max="10" width="10.140625" style="0" bestFit="1" customWidth="1"/>
  </cols>
  <sheetData>
    <row r="1" spans="2:9" ht="143.25" customHeight="1">
      <c r="B1" s="54" t="s">
        <v>88</v>
      </c>
      <c r="C1" s="53"/>
      <c r="D1" s="53"/>
      <c r="E1" s="53"/>
      <c r="F1" s="53"/>
      <c r="G1" s="53"/>
      <c r="H1" s="53"/>
      <c r="I1" s="53"/>
    </row>
    <row r="2" spans="2:9" ht="18" customHeight="1">
      <c r="B2" s="49"/>
      <c r="C2" s="50"/>
      <c r="D2" s="50"/>
      <c r="E2" s="50"/>
      <c r="F2" s="50"/>
      <c r="G2" s="50"/>
      <c r="H2" s="50"/>
      <c r="I2" s="50"/>
    </row>
    <row r="3" spans="2:9" ht="99.75" customHeight="1">
      <c r="B3" s="52" t="s">
        <v>87</v>
      </c>
      <c r="C3" s="53"/>
      <c r="D3" s="53"/>
      <c r="E3" s="53"/>
      <c r="F3" s="53"/>
      <c r="G3" s="53"/>
      <c r="H3" s="53"/>
      <c r="I3" s="53"/>
    </row>
    <row r="4" spans="2:5" ht="15">
      <c r="B4" s="1"/>
      <c r="C4" s="19"/>
      <c r="D4" s="19"/>
      <c r="E4" s="33"/>
    </row>
    <row r="5" spans="1:9" ht="51.75" customHeight="1">
      <c r="A5" s="55" t="s">
        <v>85</v>
      </c>
      <c r="B5" s="56"/>
      <c r="C5" s="56"/>
      <c r="D5" s="56"/>
      <c r="E5" s="56"/>
      <c r="F5" s="56"/>
      <c r="G5" s="56"/>
      <c r="H5" s="53"/>
      <c r="I5" s="53"/>
    </row>
    <row r="6" spans="1:9" ht="13.5">
      <c r="A6" s="55" t="s">
        <v>86</v>
      </c>
      <c r="B6" s="56"/>
      <c r="C6" s="56"/>
      <c r="D6" s="56"/>
      <c r="E6" s="56"/>
      <c r="F6" s="56"/>
      <c r="G6" s="56"/>
      <c r="H6" s="53"/>
      <c r="I6" s="53"/>
    </row>
    <row r="7" spans="1:6" ht="15.75">
      <c r="A7" s="2"/>
      <c r="B7" s="3"/>
      <c r="C7" s="27"/>
      <c r="D7" s="27"/>
      <c r="E7" s="34" t="s">
        <v>0</v>
      </c>
      <c r="F7" s="27" t="s">
        <v>0</v>
      </c>
    </row>
    <row r="8" spans="1:9" ht="30">
      <c r="A8" s="4" t="s">
        <v>1</v>
      </c>
      <c r="B8" s="5" t="s">
        <v>2</v>
      </c>
      <c r="C8" s="5" t="s">
        <v>3</v>
      </c>
      <c r="D8" s="5" t="s">
        <v>70</v>
      </c>
      <c r="E8" s="35" t="s">
        <v>72</v>
      </c>
      <c r="F8" s="5" t="s">
        <v>71</v>
      </c>
      <c r="G8" s="5" t="s">
        <v>82</v>
      </c>
      <c r="H8" s="5" t="s">
        <v>70</v>
      </c>
      <c r="I8" s="5" t="s">
        <v>82</v>
      </c>
    </row>
    <row r="9" spans="1:9" ht="15.75">
      <c r="A9" s="4"/>
      <c r="B9" s="6" t="s">
        <v>4</v>
      </c>
      <c r="C9" s="21">
        <f>C10+C14+C19+C26+C29+C32</f>
        <v>343500</v>
      </c>
      <c r="D9" s="21">
        <f>D10+D14+D19+D26+D29+D32</f>
        <v>30000</v>
      </c>
      <c r="E9" s="43">
        <f>E10+E14+E19+E26+E29+E32</f>
        <v>373500</v>
      </c>
      <c r="F9" s="43">
        <f>F10+F14+F19+F26+F29+F32</f>
        <v>53600</v>
      </c>
      <c r="G9" s="39">
        <f>G10+G14+G19+G26+G32</f>
        <v>390900</v>
      </c>
      <c r="H9" s="39">
        <f>H10+H14+H19+H26+H32</f>
        <v>2000</v>
      </c>
      <c r="I9" s="39">
        <f>G9+H9</f>
        <v>392900</v>
      </c>
    </row>
    <row r="10" spans="1:9" ht="15.75">
      <c r="A10" s="18" t="s">
        <v>22</v>
      </c>
      <c r="B10" s="10" t="s">
        <v>51</v>
      </c>
      <c r="C10" s="22">
        <f>SUM(C11:C13)</f>
        <v>193000</v>
      </c>
      <c r="D10" s="22">
        <f>SUM(D11:D13)</f>
        <v>30000</v>
      </c>
      <c r="E10" s="44">
        <f>SUM(E11:E13)</f>
        <v>223000</v>
      </c>
      <c r="F10" s="44">
        <f>SUM(F11:F13)</f>
        <v>35000</v>
      </c>
      <c r="G10" s="44">
        <f>G11+G12+G13</f>
        <v>216400</v>
      </c>
      <c r="H10" s="44">
        <f>H11+H12+H13</f>
        <v>0</v>
      </c>
      <c r="I10" s="39">
        <f>G10+H10</f>
        <v>216400</v>
      </c>
    </row>
    <row r="11" spans="1:9" ht="143.25" customHeight="1">
      <c r="A11" s="17" t="s">
        <v>21</v>
      </c>
      <c r="B11" s="7" t="s">
        <v>36</v>
      </c>
      <c r="C11" s="23">
        <v>188532</v>
      </c>
      <c r="D11" s="23">
        <v>29100</v>
      </c>
      <c r="E11" s="42">
        <f>C11+D11</f>
        <v>217632</v>
      </c>
      <c r="F11" s="37">
        <v>33901</v>
      </c>
      <c r="G11" s="37">
        <v>211220</v>
      </c>
      <c r="H11" s="37"/>
      <c r="I11" s="37">
        <f>G11+H11</f>
        <v>211220</v>
      </c>
    </row>
    <row r="12" spans="1:9" ht="223.5" customHeight="1">
      <c r="A12" s="17" t="s">
        <v>20</v>
      </c>
      <c r="B12" s="8" t="s">
        <v>37</v>
      </c>
      <c r="C12" s="23">
        <v>1324</v>
      </c>
      <c r="D12" s="23">
        <v>90</v>
      </c>
      <c r="E12" s="42">
        <f>C12+D12</f>
        <v>1414</v>
      </c>
      <c r="F12" s="37">
        <v>196</v>
      </c>
      <c r="G12" s="37">
        <v>1280</v>
      </c>
      <c r="H12" s="37"/>
      <c r="I12" s="37">
        <f>G12+H12</f>
        <v>1280</v>
      </c>
    </row>
    <row r="13" spans="1:9" ht="90" customHeight="1">
      <c r="A13" s="17" t="s">
        <v>19</v>
      </c>
      <c r="B13" s="8" t="s">
        <v>5</v>
      </c>
      <c r="C13" s="23">
        <v>3144</v>
      </c>
      <c r="D13" s="23">
        <v>810</v>
      </c>
      <c r="E13" s="42">
        <f>C13+D13</f>
        <v>3954</v>
      </c>
      <c r="F13" s="37">
        <v>903</v>
      </c>
      <c r="G13" s="37">
        <v>3900</v>
      </c>
      <c r="H13" s="37"/>
      <c r="I13" s="37">
        <f>G13+H13</f>
        <v>3900</v>
      </c>
    </row>
    <row r="14" spans="1:9" ht="57" customHeight="1">
      <c r="A14" s="18" t="s">
        <v>18</v>
      </c>
      <c r="B14" s="9" t="s">
        <v>38</v>
      </c>
      <c r="C14" s="24">
        <f>C15</f>
        <v>13000</v>
      </c>
      <c r="D14" s="24">
        <f>D15</f>
        <v>0</v>
      </c>
      <c r="E14" s="45">
        <f>E15</f>
        <v>13000</v>
      </c>
      <c r="F14" s="37"/>
      <c r="G14" s="40">
        <f>G15</f>
        <v>13000</v>
      </c>
      <c r="H14" s="40">
        <f>H15</f>
        <v>0</v>
      </c>
      <c r="I14" s="40">
        <f>I15</f>
        <v>13000</v>
      </c>
    </row>
    <row r="15" spans="1:9" ht="47.25">
      <c r="A15" s="18" t="s">
        <v>28</v>
      </c>
      <c r="B15" s="15" t="s">
        <v>25</v>
      </c>
      <c r="C15" s="24">
        <f>SUM(C16:C18)</f>
        <v>13000</v>
      </c>
      <c r="D15" s="24">
        <f>SUM(D16:D18)</f>
        <v>0</v>
      </c>
      <c r="E15" s="45">
        <f>SUM(E16:E18)</f>
        <v>13000</v>
      </c>
      <c r="F15" s="37"/>
      <c r="G15" s="40">
        <f>G16+G17+G18</f>
        <v>13000</v>
      </c>
      <c r="H15" s="40">
        <f>H16+H17+H18</f>
        <v>0</v>
      </c>
      <c r="I15" s="40">
        <f>I16+I17+I18</f>
        <v>13000</v>
      </c>
    </row>
    <row r="16" spans="1:9" ht="110.25">
      <c r="A16" s="17" t="s">
        <v>23</v>
      </c>
      <c r="B16" s="14" t="s">
        <v>24</v>
      </c>
      <c r="C16" s="23">
        <v>5215</v>
      </c>
      <c r="D16" s="23"/>
      <c r="E16" s="42">
        <v>5215</v>
      </c>
      <c r="F16" s="37"/>
      <c r="G16" s="37">
        <v>5500</v>
      </c>
      <c r="H16" s="37"/>
      <c r="I16" s="37">
        <f aca="true" t="shared" si="0" ref="I16:I33">G16+H16</f>
        <v>5500</v>
      </c>
    </row>
    <row r="17" spans="1:9" ht="149.25" customHeight="1">
      <c r="A17" s="17" t="s">
        <v>29</v>
      </c>
      <c r="B17" s="14" t="s">
        <v>26</v>
      </c>
      <c r="C17" s="23">
        <v>48</v>
      </c>
      <c r="D17" s="23"/>
      <c r="E17" s="42">
        <v>48</v>
      </c>
      <c r="F17" s="37"/>
      <c r="G17" s="37">
        <v>45</v>
      </c>
      <c r="H17" s="37"/>
      <c r="I17" s="37">
        <f t="shared" si="0"/>
        <v>45</v>
      </c>
    </row>
    <row r="18" spans="1:9" ht="129" customHeight="1">
      <c r="A18" s="17" t="s">
        <v>30</v>
      </c>
      <c r="B18" s="14" t="s">
        <v>27</v>
      </c>
      <c r="C18" s="23">
        <v>7737</v>
      </c>
      <c r="D18" s="23"/>
      <c r="E18" s="42">
        <v>7737</v>
      </c>
      <c r="F18" s="37"/>
      <c r="G18" s="37">
        <v>7455</v>
      </c>
      <c r="H18" s="37"/>
      <c r="I18" s="37">
        <f t="shared" si="0"/>
        <v>7455</v>
      </c>
    </row>
    <row r="19" spans="1:9" ht="15.75">
      <c r="A19" s="18" t="s">
        <v>31</v>
      </c>
      <c r="B19" s="10" t="s">
        <v>84</v>
      </c>
      <c r="C19" s="25">
        <f>SUM(C20+C23+C24)</f>
        <v>47000</v>
      </c>
      <c r="D19" s="25">
        <f>SUM(D20+D23+D24)</f>
        <v>0</v>
      </c>
      <c r="E19" s="41">
        <f>SUM(E20+E23+E24+E25)</f>
        <v>47000</v>
      </c>
      <c r="F19" s="41">
        <f>SUM(F20+F23+F24+F25)</f>
        <v>600</v>
      </c>
      <c r="G19" s="40">
        <f>G20+G23+G24+G25</f>
        <v>48500</v>
      </c>
      <c r="H19" s="40">
        <f>H20+H23+H24+H25</f>
        <v>0</v>
      </c>
      <c r="I19" s="40">
        <f>G19+H19</f>
        <v>48500</v>
      </c>
    </row>
    <row r="20" spans="1:9" ht="47.25">
      <c r="A20" s="18" t="s">
        <v>81</v>
      </c>
      <c r="B20" s="10" t="s">
        <v>6</v>
      </c>
      <c r="C20" s="25">
        <f>SUM(C21:C22)</f>
        <v>27000</v>
      </c>
      <c r="D20" s="25">
        <f>SUM(D21:D22)</f>
        <v>0</v>
      </c>
      <c r="E20" s="41">
        <f>SUM(E21:E22)</f>
        <v>27000</v>
      </c>
      <c r="F20" s="41">
        <f>SUM(F21:F22)</f>
        <v>0</v>
      </c>
      <c r="G20" s="40">
        <f>G21+G22</f>
        <v>29000</v>
      </c>
      <c r="H20" s="40">
        <f>H21+H22</f>
        <v>0</v>
      </c>
      <c r="I20" s="40">
        <f>G20+H20</f>
        <v>29000</v>
      </c>
    </row>
    <row r="21" spans="1:9" s="31" customFormat="1" ht="63">
      <c r="A21" s="28" t="s">
        <v>32</v>
      </c>
      <c r="B21" s="29" t="s">
        <v>7</v>
      </c>
      <c r="C21" s="30">
        <v>17710</v>
      </c>
      <c r="D21" s="30"/>
      <c r="E21" s="46">
        <v>17710</v>
      </c>
      <c r="F21" s="38"/>
      <c r="G21" s="37">
        <v>19000</v>
      </c>
      <c r="H21" s="37"/>
      <c r="I21" s="37">
        <f>G21+H21</f>
        <v>19000</v>
      </c>
    </row>
    <row r="22" spans="1:9" s="31" customFormat="1" ht="85.5" customHeight="1">
      <c r="A22" s="28" t="s">
        <v>33</v>
      </c>
      <c r="B22" s="29" t="s">
        <v>8</v>
      </c>
      <c r="C22" s="32">
        <v>9290</v>
      </c>
      <c r="D22" s="32"/>
      <c r="E22" s="47">
        <v>9290</v>
      </c>
      <c r="F22" s="38"/>
      <c r="G22" s="37">
        <v>10000</v>
      </c>
      <c r="H22" s="37"/>
      <c r="I22" s="37">
        <f t="shared" si="0"/>
        <v>10000</v>
      </c>
    </row>
    <row r="23" spans="1:9" s="31" customFormat="1" ht="38.25" customHeight="1">
      <c r="A23" s="28" t="s">
        <v>34</v>
      </c>
      <c r="B23" s="29" t="s">
        <v>9</v>
      </c>
      <c r="C23" s="32">
        <v>19000</v>
      </c>
      <c r="D23" s="32"/>
      <c r="E23" s="47">
        <v>19000</v>
      </c>
      <c r="F23" s="38"/>
      <c r="G23" s="37">
        <v>17000</v>
      </c>
      <c r="H23" s="37"/>
      <c r="I23" s="37">
        <f>G23+H23</f>
        <v>17000</v>
      </c>
    </row>
    <row r="24" spans="1:9" s="31" customFormat="1" ht="21" customHeight="1">
      <c r="A24" s="28" t="s">
        <v>35</v>
      </c>
      <c r="B24" s="29" t="s">
        <v>10</v>
      </c>
      <c r="C24" s="32">
        <v>1000</v>
      </c>
      <c r="D24" s="32"/>
      <c r="E24" s="47">
        <v>1000</v>
      </c>
      <c r="F24" s="38">
        <v>-400</v>
      </c>
      <c r="G24" s="37">
        <v>1000</v>
      </c>
      <c r="H24" s="37"/>
      <c r="I24" s="37">
        <f t="shared" si="0"/>
        <v>1000</v>
      </c>
    </row>
    <row r="25" spans="1:9" s="31" customFormat="1" ht="47.25">
      <c r="A25" s="28" t="s">
        <v>74</v>
      </c>
      <c r="B25" s="29" t="s">
        <v>73</v>
      </c>
      <c r="C25" s="32"/>
      <c r="D25" s="32"/>
      <c r="E25" s="47"/>
      <c r="F25" s="38">
        <v>1000</v>
      </c>
      <c r="G25" s="37">
        <v>1500</v>
      </c>
      <c r="H25" s="37"/>
      <c r="I25" s="37">
        <f t="shared" si="0"/>
        <v>1500</v>
      </c>
    </row>
    <row r="26" spans="1:9" ht="15.75">
      <c r="A26" s="18" t="s">
        <v>39</v>
      </c>
      <c r="B26" s="10" t="s">
        <v>83</v>
      </c>
      <c r="C26" s="24">
        <f>C27+C28</f>
        <v>26500</v>
      </c>
      <c r="D26" s="24">
        <f>D27+D28</f>
        <v>0</v>
      </c>
      <c r="E26" s="45">
        <f>E27+E28</f>
        <v>26500</v>
      </c>
      <c r="F26" s="45">
        <f>F27+F28</f>
        <v>6000</v>
      </c>
      <c r="G26" s="40">
        <f>G27+G28+G29</f>
        <v>109000</v>
      </c>
      <c r="H26" s="40">
        <f>H27+H28+H29</f>
        <v>2000</v>
      </c>
      <c r="I26" s="40">
        <f t="shared" si="0"/>
        <v>111000</v>
      </c>
    </row>
    <row r="27" spans="1:9" s="16" customFormat="1" ht="15.75">
      <c r="A27" s="17" t="s">
        <v>40</v>
      </c>
      <c r="B27" s="11" t="s">
        <v>41</v>
      </c>
      <c r="C27" s="23">
        <v>6000</v>
      </c>
      <c r="D27" s="23"/>
      <c r="E27" s="42">
        <v>6000</v>
      </c>
      <c r="F27" s="37">
        <v>6000</v>
      </c>
      <c r="G27" s="37">
        <v>16000</v>
      </c>
      <c r="H27" s="37">
        <v>2000</v>
      </c>
      <c r="I27" s="37">
        <f t="shared" si="0"/>
        <v>18000</v>
      </c>
    </row>
    <row r="28" spans="1:9" ht="15.75">
      <c r="A28" s="17" t="s">
        <v>42</v>
      </c>
      <c r="B28" s="11" t="s">
        <v>43</v>
      </c>
      <c r="C28" s="23">
        <v>20500</v>
      </c>
      <c r="D28" s="23"/>
      <c r="E28" s="42">
        <v>20500</v>
      </c>
      <c r="F28" s="37"/>
      <c r="G28" s="37">
        <v>20000</v>
      </c>
      <c r="H28" s="37"/>
      <c r="I28" s="37">
        <f t="shared" si="0"/>
        <v>20000</v>
      </c>
    </row>
    <row r="29" spans="1:9" ht="15.75">
      <c r="A29" s="18" t="s">
        <v>46</v>
      </c>
      <c r="B29" s="10" t="s">
        <v>47</v>
      </c>
      <c r="C29" s="24">
        <f aca="true" t="shared" si="1" ref="C29:H29">C30+C31</f>
        <v>60000</v>
      </c>
      <c r="D29" s="24">
        <f t="shared" si="1"/>
        <v>0</v>
      </c>
      <c r="E29" s="45">
        <f t="shared" si="1"/>
        <v>60000</v>
      </c>
      <c r="F29" s="45">
        <f t="shared" si="1"/>
        <v>12000</v>
      </c>
      <c r="G29" s="40">
        <f t="shared" si="1"/>
        <v>73000</v>
      </c>
      <c r="H29" s="40">
        <f t="shared" si="1"/>
        <v>0</v>
      </c>
      <c r="I29" s="40">
        <f t="shared" si="0"/>
        <v>73000</v>
      </c>
    </row>
    <row r="30" spans="1:9" ht="15.75">
      <c r="A30" s="17" t="s">
        <v>48</v>
      </c>
      <c r="B30" s="11" t="s">
        <v>69</v>
      </c>
      <c r="C30" s="23">
        <v>31200</v>
      </c>
      <c r="D30" s="23"/>
      <c r="E30" s="42">
        <v>31200</v>
      </c>
      <c r="F30" s="37">
        <v>10860</v>
      </c>
      <c r="G30" s="37">
        <v>42000</v>
      </c>
      <c r="H30" s="37"/>
      <c r="I30" s="37">
        <f t="shared" si="0"/>
        <v>42000</v>
      </c>
    </row>
    <row r="31" spans="1:9" ht="15.75">
      <c r="A31" s="17" t="s">
        <v>49</v>
      </c>
      <c r="B31" s="11" t="s">
        <v>50</v>
      </c>
      <c r="C31" s="23">
        <v>28800</v>
      </c>
      <c r="D31" s="23"/>
      <c r="E31" s="42">
        <v>28800</v>
      </c>
      <c r="F31" s="37">
        <v>1140</v>
      </c>
      <c r="G31" s="37">
        <v>31000</v>
      </c>
      <c r="H31" s="37"/>
      <c r="I31" s="37">
        <f t="shared" si="0"/>
        <v>31000</v>
      </c>
    </row>
    <row r="32" spans="1:9" ht="15.75">
      <c r="A32" s="18" t="s">
        <v>44</v>
      </c>
      <c r="B32" s="10" t="s">
        <v>52</v>
      </c>
      <c r="C32" s="24">
        <f>SUM(C33:C33)</f>
        <v>4000</v>
      </c>
      <c r="D32" s="24">
        <f>SUM(D33:D33)</f>
        <v>0</v>
      </c>
      <c r="E32" s="45">
        <f>SUM(E33:E33)</f>
        <v>4000</v>
      </c>
      <c r="F32" s="37"/>
      <c r="G32" s="40">
        <f>G33</f>
        <v>4000</v>
      </c>
      <c r="H32" s="40">
        <f>H33</f>
        <v>0</v>
      </c>
      <c r="I32" s="40">
        <f t="shared" si="0"/>
        <v>4000</v>
      </c>
    </row>
    <row r="33" spans="1:9" ht="85.5" customHeight="1">
      <c r="A33" s="17" t="s">
        <v>45</v>
      </c>
      <c r="B33" s="11" t="s">
        <v>11</v>
      </c>
      <c r="C33" s="23">
        <v>4000</v>
      </c>
      <c r="D33" s="23"/>
      <c r="E33" s="42">
        <v>4000</v>
      </c>
      <c r="F33" s="37"/>
      <c r="G33" s="37">
        <v>4000</v>
      </c>
      <c r="H33" s="37"/>
      <c r="I33" s="37">
        <f t="shared" si="0"/>
        <v>4000</v>
      </c>
    </row>
    <row r="34" spans="1:9" ht="15.75">
      <c r="A34" s="17"/>
      <c r="B34" s="12" t="s">
        <v>12</v>
      </c>
      <c r="C34" s="24">
        <f aca="true" t="shared" si="2" ref="C34:H34">C35+C40+C42+C46+C47</f>
        <v>99000</v>
      </c>
      <c r="D34" s="24">
        <f t="shared" si="2"/>
        <v>17000</v>
      </c>
      <c r="E34" s="45">
        <f t="shared" si="2"/>
        <v>116000</v>
      </c>
      <c r="F34" s="45">
        <f t="shared" si="2"/>
        <v>11232.6</v>
      </c>
      <c r="G34" s="40">
        <f t="shared" si="2"/>
        <v>180000</v>
      </c>
      <c r="H34" s="40">
        <f t="shared" si="2"/>
        <v>37000</v>
      </c>
      <c r="I34" s="40">
        <f>H34+G34</f>
        <v>217000</v>
      </c>
    </row>
    <row r="35" spans="1:9" ht="84" customHeight="1">
      <c r="A35" s="18" t="s">
        <v>53</v>
      </c>
      <c r="B35" s="10" t="s">
        <v>13</v>
      </c>
      <c r="C35" s="24">
        <f>SUM(C37:C38)</f>
        <v>71000</v>
      </c>
      <c r="D35" s="24">
        <f>SUM(D37:D38)</f>
        <v>0</v>
      </c>
      <c r="E35" s="45">
        <f>SUM(E37:E38)</f>
        <v>71000</v>
      </c>
      <c r="F35" s="45">
        <f>F36+F37+F38+F39</f>
        <v>0</v>
      </c>
      <c r="G35" s="40">
        <f>G36+G37+G39</f>
        <v>72000</v>
      </c>
      <c r="H35" s="40">
        <f>H36+H37+H39</f>
        <v>20000</v>
      </c>
      <c r="I35" s="40">
        <f>H35+G35</f>
        <v>92000</v>
      </c>
    </row>
    <row r="36" spans="1:9" ht="133.5" customHeight="1">
      <c r="A36" s="17" t="s">
        <v>78</v>
      </c>
      <c r="B36" s="13" t="s">
        <v>77</v>
      </c>
      <c r="C36" s="24"/>
      <c r="D36" s="24"/>
      <c r="E36" s="45"/>
      <c r="F36" s="37">
        <v>18000</v>
      </c>
      <c r="G36" s="37">
        <v>20000</v>
      </c>
      <c r="H36" s="37">
        <v>5000</v>
      </c>
      <c r="I36" s="37">
        <f aca="true" t="shared" si="3" ref="I36:I47">G36+H36</f>
        <v>25000</v>
      </c>
    </row>
    <row r="37" spans="1:9" ht="127.5" customHeight="1">
      <c r="A37" s="17" t="s">
        <v>57</v>
      </c>
      <c r="B37" s="13" t="s">
        <v>54</v>
      </c>
      <c r="C37" s="26">
        <v>69000</v>
      </c>
      <c r="D37" s="26"/>
      <c r="E37" s="48">
        <v>69000</v>
      </c>
      <c r="F37" s="37">
        <v>-18000</v>
      </c>
      <c r="G37" s="37">
        <v>50000</v>
      </c>
      <c r="H37" s="37">
        <v>15000</v>
      </c>
      <c r="I37" s="37">
        <f t="shared" si="3"/>
        <v>65000</v>
      </c>
    </row>
    <row r="38" spans="1:9" ht="111" customHeight="1" hidden="1">
      <c r="A38" s="17" t="s">
        <v>56</v>
      </c>
      <c r="B38" s="8" t="s">
        <v>55</v>
      </c>
      <c r="C38" s="23">
        <v>2000</v>
      </c>
      <c r="D38" s="23"/>
      <c r="E38" s="42">
        <v>2000</v>
      </c>
      <c r="F38" s="37">
        <v>-2000</v>
      </c>
      <c r="G38" s="37">
        <f>E38+F38</f>
        <v>0</v>
      </c>
      <c r="H38" s="37">
        <f>F38+G38</f>
        <v>-2000</v>
      </c>
      <c r="I38" s="37">
        <f t="shared" si="3"/>
        <v>-2000</v>
      </c>
    </row>
    <row r="39" spans="1:9" ht="131.25" customHeight="1">
      <c r="A39" s="17" t="s">
        <v>79</v>
      </c>
      <c r="B39" s="8" t="s">
        <v>80</v>
      </c>
      <c r="C39" s="23"/>
      <c r="D39" s="23"/>
      <c r="E39" s="42"/>
      <c r="F39" s="37">
        <v>2000</v>
      </c>
      <c r="G39" s="37">
        <v>2000</v>
      </c>
      <c r="H39" s="37"/>
      <c r="I39" s="37">
        <f t="shared" si="3"/>
        <v>2000</v>
      </c>
    </row>
    <row r="40" spans="1:9" ht="49.5" customHeight="1">
      <c r="A40" s="18" t="s">
        <v>58</v>
      </c>
      <c r="B40" s="10" t="s">
        <v>14</v>
      </c>
      <c r="C40" s="24">
        <f>SUM(C41)</f>
        <v>5000</v>
      </c>
      <c r="D40" s="24">
        <f>SUM(D41)</f>
        <v>17000</v>
      </c>
      <c r="E40" s="45">
        <f>SUM(E41)</f>
        <v>22000</v>
      </c>
      <c r="F40" s="45">
        <f>SUM(F41)</f>
        <v>2000</v>
      </c>
      <c r="G40" s="40">
        <f>G41</f>
        <v>30000</v>
      </c>
      <c r="H40" s="40">
        <f>H41</f>
        <v>0</v>
      </c>
      <c r="I40" s="40">
        <f t="shared" si="3"/>
        <v>30000</v>
      </c>
    </row>
    <row r="41" spans="1:9" ht="31.5">
      <c r="A41" s="17" t="s">
        <v>59</v>
      </c>
      <c r="B41" s="11" t="s">
        <v>15</v>
      </c>
      <c r="C41" s="23">
        <v>5000</v>
      </c>
      <c r="D41" s="23">
        <v>17000</v>
      </c>
      <c r="E41" s="42">
        <f>C41+D41</f>
        <v>22000</v>
      </c>
      <c r="F41" s="37">
        <v>2000</v>
      </c>
      <c r="G41" s="37">
        <v>30000</v>
      </c>
      <c r="H41" s="37"/>
      <c r="I41" s="37">
        <f t="shared" si="3"/>
        <v>30000</v>
      </c>
    </row>
    <row r="42" spans="1:9" ht="47.25">
      <c r="A42" s="17" t="s">
        <v>60</v>
      </c>
      <c r="B42" s="10" t="s">
        <v>16</v>
      </c>
      <c r="C42" s="24">
        <f>SUM(C43+C45)</f>
        <v>11500</v>
      </c>
      <c r="D42" s="24">
        <f>SUM(D43+D45)</f>
        <v>0</v>
      </c>
      <c r="E42" s="45">
        <f>SUM(E43+E45)</f>
        <v>11500</v>
      </c>
      <c r="F42" s="45">
        <f>SUM(F43+F44+F45)</f>
        <v>5500</v>
      </c>
      <c r="G42" s="40">
        <f>G43+G44+G45</f>
        <v>47000</v>
      </c>
      <c r="H42" s="40">
        <f>H43+H44+H45</f>
        <v>30000</v>
      </c>
      <c r="I42" s="40">
        <f t="shared" si="3"/>
        <v>77000</v>
      </c>
    </row>
    <row r="43" spans="1:9" ht="157.5">
      <c r="A43" s="17" t="s">
        <v>62</v>
      </c>
      <c r="B43" s="13" t="s">
        <v>61</v>
      </c>
      <c r="C43" s="23">
        <v>1500</v>
      </c>
      <c r="D43" s="23"/>
      <c r="E43" s="42">
        <v>1500</v>
      </c>
      <c r="F43" s="37">
        <v>500</v>
      </c>
      <c r="G43" s="37">
        <v>22000</v>
      </c>
      <c r="H43" s="37">
        <v>20000</v>
      </c>
      <c r="I43" s="37">
        <f t="shared" si="3"/>
        <v>42000</v>
      </c>
    </row>
    <row r="44" spans="1:9" ht="90" customHeight="1">
      <c r="A44" s="17" t="s">
        <v>76</v>
      </c>
      <c r="B44" s="13" t="s">
        <v>75</v>
      </c>
      <c r="C44" s="23"/>
      <c r="D44" s="23"/>
      <c r="E44" s="42"/>
      <c r="F44" s="37">
        <v>5000</v>
      </c>
      <c r="G44" s="37">
        <v>5000</v>
      </c>
      <c r="H44" s="37">
        <v>10000</v>
      </c>
      <c r="I44" s="37">
        <f t="shared" si="3"/>
        <v>15000</v>
      </c>
    </row>
    <row r="45" spans="1:9" ht="93.75" customHeight="1">
      <c r="A45" s="17" t="s">
        <v>64</v>
      </c>
      <c r="B45" s="11" t="s">
        <v>63</v>
      </c>
      <c r="C45" s="23">
        <v>10000</v>
      </c>
      <c r="D45" s="23"/>
      <c r="E45" s="42">
        <v>10000</v>
      </c>
      <c r="F45" s="37"/>
      <c r="G45" s="37">
        <v>20000</v>
      </c>
      <c r="H45" s="37"/>
      <c r="I45" s="37">
        <f t="shared" si="3"/>
        <v>20000</v>
      </c>
    </row>
    <row r="46" spans="1:9" ht="53.25" customHeight="1">
      <c r="A46" s="18" t="s">
        <v>65</v>
      </c>
      <c r="B46" s="10" t="s">
        <v>68</v>
      </c>
      <c r="C46" s="24">
        <v>6500</v>
      </c>
      <c r="D46" s="24"/>
      <c r="E46" s="45">
        <v>6500</v>
      </c>
      <c r="F46" s="40"/>
      <c r="G46" s="40">
        <v>4000</v>
      </c>
      <c r="H46" s="40">
        <v>2000</v>
      </c>
      <c r="I46" s="40">
        <f t="shared" si="3"/>
        <v>6000</v>
      </c>
    </row>
    <row r="47" spans="1:9" ht="15.75">
      <c r="A47" s="18" t="s">
        <v>66</v>
      </c>
      <c r="B47" s="10" t="s">
        <v>67</v>
      </c>
      <c r="C47" s="24">
        <v>5000</v>
      </c>
      <c r="D47" s="24"/>
      <c r="E47" s="45">
        <v>5000</v>
      </c>
      <c r="F47" s="40">
        <v>3732.6</v>
      </c>
      <c r="G47" s="40">
        <v>27000</v>
      </c>
      <c r="H47" s="40">
        <v>-15000</v>
      </c>
      <c r="I47" s="40">
        <f t="shared" si="3"/>
        <v>12000</v>
      </c>
    </row>
    <row r="48" spans="1:10" ht="15.75">
      <c r="A48" s="17"/>
      <c r="B48" s="10" t="s">
        <v>17</v>
      </c>
      <c r="C48" s="25">
        <f aca="true" t="shared" si="4" ref="C48:I48">C9+C34</f>
        <v>442500</v>
      </c>
      <c r="D48" s="25">
        <f t="shared" si="4"/>
        <v>47000</v>
      </c>
      <c r="E48" s="41">
        <f t="shared" si="4"/>
        <v>489500</v>
      </c>
      <c r="F48" s="41">
        <f t="shared" si="4"/>
        <v>64832.6</v>
      </c>
      <c r="G48" s="40">
        <f t="shared" si="4"/>
        <v>570900</v>
      </c>
      <c r="H48" s="40">
        <f t="shared" si="4"/>
        <v>39000</v>
      </c>
      <c r="I48" s="40">
        <f t="shared" si="4"/>
        <v>609900</v>
      </c>
      <c r="J48" s="51"/>
    </row>
  </sheetData>
  <sheetProtection/>
  <mergeCells count="4">
    <mergeCell ref="B3:I3"/>
    <mergeCell ref="B1:I1"/>
    <mergeCell ref="A5:I5"/>
    <mergeCell ref="A6:I6"/>
  </mergeCells>
  <printOptions/>
  <pageMargins left="0.2362204724409449" right="0.2362204724409449" top="0.7480314960629921" bottom="0.7480314960629921" header="0.31496062992125984" footer="0.31496062992125984"/>
  <pageSetup fitToHeight="4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2020-08-11T14:22:34Z</cp:lastPrinted>
  <dcterms:created xsi:type="dcterms:W3CDTF">1996-10-08T23:32:33Z</dcterms:created>
  <dcterms:modified xsi:type="dcterms:W3CDTF">2020-08-19T12:00:36Z</dcterms:modified>
  <cp:category/>
  <cp:version/>
  <cp:contentType/>
  <cp:contentStatus/>
</cp:coreProperties>
</file>